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krzys\Dropbox\KiS Krzysztof Stencel\ZobaczDane.pl\015_Jak_stworzyć_wykres_waflowy_w_excelu\"/>
    </mc:Choice>
  </mc:AlternateContent>
  <xr:revisionPtr revIDLastSave="0" documentId="13_ncr:1_{0A79E5B4-2FB2-434F-8262-AE1E66884C36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ane" sheetId="1" r:id="rId1"/>
    <sheet name="wykres" sheetId="4" r:id="rId2"/>
    <sheet name="wykres_v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4" l="1"/>
  <c r="N10" i="4" s="1"/>
  <c r="O11" i="4"/>
  <c r="I12" i="4"/>
  <c r="J12" i="4"/>
  <c r="K12" i="4"/>
  <c r="K11" i="4" s="1"/>
  <c r="K10" i="4" s="1"/>
  <c r="L12" i="4"/>
  <c r="L11" i="4" s="1"/>
  <c r="M12" i="4"/>
  <c r="N12" i="4"/>
  <c r="O12" i="4"/>
  <c r="P12" i="4"/>
  <c r="P11" i="4" s="1"/>
  <c r="Q12" i="4"/>
  <c r="H12" i="4"/>
  <c r="H11" i="4" s="1"/>
  <c r="D5" i="4"/>
  <c r="E5" i="4" s="1"/>
  <c r="AD9" i="4" s="1"/>
  <c r="D6" i="4"/>
  <c r="E6" i="4" s="1"/>
  <c r="AD7" i="4" s="1"/>
  <c r="C9" i="4"/>
  <c r="J15" i="2"/>
  <c r="K15" i="2" s="1"/>
  <c r="L15" i="2" s="1"/>
  <c r="M15" i="2" s="1"/>
  <c r="N15" i="2" s="1"/>
  <c r="O15" i="2" s="1"/>
  <c r="P15" i="2" s="1"/>
  <c r="Q15" i="2" s="1"/>
  <c r="R15" i="2" s="1"/>
  <c r="I14" i="2" s="1"/>
  <c r="C8" i="2"/>
  <c r="D7" i="2" s="1"/>
  <c r="E7" i="2" s="1"/>
  <c r="AE6" i="2" s="1"/>
  <c r="C10" i="1"/>
  <c r="P10" i="4" l="1"/>
  <c r="L10" i="4"/>
  <c r="O10" i="4"/>
  <c r="N9" i="4"/>
  <c r="K9" i="4"/>
  <c r="D7" i="4"/>
  <c r="E7" i="4" s="1"/>
  <c r="AD6" i="4" s="1"/>
  <c r="D8" i="4"/>
  <c r="E8" i="4" s="1"/>
  <c r="AD4" i="4" s="1"/>
  <c r="H10" i="4"/>
  <c r="D4" i="4"/>
  <c r="E4" i="4" s="1"/>
  <c r="Q11" i="4"/>
  <c r="M11" i="4"/>
  <c r="I11" i="4"/>
  <c r="J11" i="4"/>
  <c r="J14" i="2"/>
  <c r="D3" i="2"/>
  <c r="E3" i="2" s="1"/>
  <c r="D6" i="2"/>
  <c r="E6" i="2" s="1"/>
  <c r="AE7" i="2" s="1"/>
  <c r="D4" i="2"/>
  <c r="E4" i="2" s="1"/>
  <c r="AE11" i="2" s="1"/>
  <c r="D5" i="2"/>
  <c r="E5" i="2" s="1"/>
  <c r="AE9" i="2" s="1"/>
  <c r="M10" i="4" l="1"/>
  <c r="F4" i="4"/>
  <c r="Z10" i="4" s="1"/>
  <c r="AD13" i="4"/>
  <c r="N8" i="4"/>
  <c r="L9" i="4"/>
  <c r="W10" i="4"/>
  <c r="J10" i="4"/>
  <c r="O9" i="4"/>
  <c r="I10" i="4"/>
  <c r="Q10" i="4"/>
  <c r="AB11" i="4"/>
  <c r="H9" i="4"/>
  <c r="K8" i="4"/>
  <c r="P9" i="4"/>
  <c r="F3" i="2"/>
  <c r="V15" i="2" s="1"/>
  <c r="AE15" i="2"/>
  <c r="AB15" i="2"/>
  <c r="K14" i="2"/>
  <c r="V14" i="2"/>
  <c r="AD15" i="2"/>
  <c r="K7" i="4" l="1"/>
  <c r="Q9" i="4"/>
  <c r="AB10" i="4"/>
  <c r="O8" i="4"/>
  <c r="L8" i="4"/>
  <c r="W9" i="4"/>
  <c r="V13" i="4"/>
  <c r="Z13" i="4"/>
  <c r="AB13" i="4"/>
  <c r="W13" i="4"/>
  <c r="AA13" i="4"/>
  <c r="V12" i="4"/>
  <c r="Z12" i="4"/>
  <c r="T13" i="4"/>
  <c r="X13" i="4"/>
  <c r="S13" i="4"/>
  <c r="U13" i="4"/>
  <c r="Y13" i="4"/>
  <c r="W12" i="4"/>
  <c r="AA12" i="4"/>
  <c r="F5" i="4"/>
  <c r="V8" i="4" s="1"/>
  <c r="Z11" i="4"/>
  <c r="V11" i="4"/>
  <c r="AA11" i="4"/>
  <c r="V10" i="4"/>
  <c r="S11" i="4"/>
  <c r="S12" i="4"/>
  <c r="X12" i="4"/>
  <c r="Y12" i="4"/>
  <c r="Y11" i="4"/>
  <c r="W11" i="4"/>
  <c r="Y10" i="4"/>
  <c r="U12" i="4"/>
  <c r="AB12" i="4"/>
  <c r="T12" i="4"/>
  <c r="AA10" i="4"/>
  <c r="S10" i="4"/>
  <c r="T11" i="4"/>
  <c r="U11" i="4"/>
  <c r="X11" i="4"/>
  <c r="P8" i="4"/>
  <c r="H8" i="4"/>
  <c r="S9" i="4"/>
  <c r="I9" i="4"/>
  <c r="T10" i="4"/>
  <c r="J9" i="4"/>
  <c r="U10" i="4"/>
  <c r="N7" i="4"/>
  <c r="M9" i="4"/>
  <c r="X10" i="4"/>
  <c r="U14" i="2"/>
  <c r="W15" i="2"/>
  <c r="Y15" i="2"/>
  <c r="Z15" i="2"/>
  <c r="U15" i="2"/>
  <c r="F4" i="2"/>
  <c r="F5" i="2" s="1"/>
  <c r="F6" i="2" s="1"/>
  <c r="F7" i="2" s="1"/>
  <c r="AA15" i="2"/>
  <c r="X15" i="2"/>
  <c r="AC15" i="2"/>
  <c r="L14" i="2"/>
  <c r="W14" i="2"/>
  <c r="I8" i="4" l="1"/>
  <c r="T9" i="4"/>
  <c r="L7" i="4"/>
  <c r="W8" i="4"/>
  <c r="J8" i="4"/>
  <c r="U9" i="4"/>
  <c r="Y9" i="4"/>
  <c r="Z9" i="4"/>
  <c r="N6" i="4"/>
  <c r="Y7" i="4"/>
  <c r="P7" i="4"/>
  <c r="AA8" i="4"/>
  <c r="F6" i="4"/>
  <c r="F7" i="4" s="1"/>
  <c r="F8" i="4" s="1"/>
  <c r="V9" i="4"/>
  <c r="Q8" i="4"/>
  <c r="AB9" i="4"/>
  <c r="M8" i="4"/>
  <c r="X9" i="4"/>
  <c r="H7" i="4"/>
  <c r="S8" i="4"/>
  <c r="Y8" i="4"/>
  <c r="AA9" i="4"/>
  <c r="O7" i="4"/>
  <c r="Z8" i="4"/>
  <c r="K6" i="4"/>
  <c r="V7" i="4"/>
  <c r="M14" i="2"/>
  <c r="X14" i="2"/>
  <c r="H6" i="4" l="1"/>
  <c r="S7" i="4"/>
  <c r="P6" i="4"/>
  <c r="AA7" i="4"/>
  <c r="O6" i="4"/>
  <c r="Z7" i="4"/>
  <c r="Q7" i="4"/>
  <c r="AB8" i="4"/>
  <c r="L6" i="4"/>
  <c r="W7" i="4"/>
  <c r="K5" i="4"/>
  <c r="V6" i="4"/>
  <c r="M7" i="4"/>
  <c r="X8" i="4"/>
  <c r="N5" i="4"/>
  <c r="Y6" i="4"/>
  <c r="J7" i="4"/>
  <c r="U8" i="4"/>
  <c r="I7" i="4"/>
  <c r="T8" i="4"/>
  <c r="N14" i="2"/>
  <c r="Y14" i="2"/>
  <c r="Q6" i="4" l="1"/>
  <c r="AB7" i="4"/>
  <c r="I6" i="4"/>
  <c r="T7" i="4"/>
  <c r="N4" i="4"/>
  <c r="Y4" i="4" s="1"/>
  <c r="Y5" i="4"/>
  <c r="K4" i="4"/>
  <c r="V4" i="4" s="1"/>
  <c r="V5" i="4"/>
  <c r="P5" i="4"/>
  <c r="AA6" i="4"/>
  <c r="J6" i="4"/>
  <c r="U7" i="4"/>
  <c r="M6" i="4"/>
  <c r="X7" i="4"/>
  <c r="L5" i="4"/>
  <c r="W6" i="4"/>
  <c r="O5" i="4"/>
  <c r="Z6" i="4"/>
  <c r="H5" i="4"/>
  <c r="S6" i="4"/>
  <c r="O14" i="2"/>
  <c r="Z14" i="2"/>
  <c r="H4" i="4" l="1"/>
  <c r="S4" i="4" s="1"/>
  <c r="S5" i="4"/>
  <c r="L4" i="4"/>
  <c r="W4" i="4" s="1"/>
  <c r="W5" i="4"/>
  <c r="J5" i="4"/>
  <c r="U6" i="4"/>
  <c r="I5" i="4"/>
  <c r="T6" i="4"/>
  <c r="O4" i="4"/>
  <c r="Z4" i="4" s="1"/>
  <c r="Z5" i="4"/>
  <c r="M5" i="4"/>
  <c r="X6" i="4"/>
  <c r="P4" i="4"/>
  <c r="AA4" i="4" s="1"/>
  <c r="AA5" i="4"/>
  <c r="Q5" i="4"/>
  <c r="AB6" i="4"/>
  <c r="P14" i="2"/>
  <c r="AA14" i="2"/>
  <c r="Q4" i="4" l="1"/>
  <c r="AB4" i="4" s="1"/>
  <c r="AB5" i="4"/>
  <c r="M4" i="4"/>
  <c r="X4" i="4" s="1"/>
  <c r="X5" i="4"/>
  <c r="I4" i="4"/>
  <c r="T4" i="4" s="1"/>
  <c r="T5" i="4"/>
  <c r="J4" i="4"/>
  <c r="U4" i="4" s="1"/>
  <c r="U5" i="4"/>
  <c r="Q14" i="2"/>
  <c r="AB14" i="2"/>
  <c r="R14" i="2" l="1"/>
  <c r="AC14" i="2"/>
  <c r="I13" i="2" l="1"/>
  <c r="AD14" i="2"/>
  <c r="J13" i="2" l="1"/>
  <c r="U13" i="2"/>
  <c r="K13" i="2" l="1"/>
  <c r="V13" i="2"/>
  <c r="W13" i="2" l="1"/>
  <c r="L13" i="2"/>
  <c r="M13" i="2" l="1"/>
  <c r="X13" i="2"/>
  <c r="N13" i="2" l="1"/>
  <c r="Y13" i="2"/>
  <c r="O13" i="2" l="1"/>
  <c r="Z13" i="2"/>
  <c r="P13" i="2" l="1"/>
  <c r="AA13" i="2"/>
  <c r="Q13" i="2" l="1"/>
  <c r="AB13" i="2"/>
  <c r="R13" i="2" l="1"/>
  <c r="AC13" i="2"/>
  <c r="I12" i="2" l="1"/>
  <c r="AD13" i="2"/>
  <c r="U12" i="2" l="1"/>
  <c r="J12" i="2"/>
  <c r="K12" i="2" l="1"/>
  <c r="V12" i="2"/>
  <c r="L12" i="2" l="1"/>
  <c r="W12" i="2"/>
  <c r="M12" i="2" l="1"/>
  <c r="X12" i="2"/>
  <c r="N12" i="2" l="1"/>
  <c r="Y12" i="2"/>
  <c r="O12" i="2" l="1"/>
  <c r="Z12" i="2"/>
  <c r="P12" i="2" l="1"/>
  <c r="AA12" i="2"/>
  <c r="Q12" i="2" l="1"/>
  <c r="AB12" i="2"/>
  <c r="R12" i="2" l="1"/>
  <c r="AC12" i="2"/>
  <c r="I11" i="2" l="1"/>
  <c r="AD12" i="2"/>
  <c r="J11" i="2" l="1"/>
  <c r="U11" i="2"/>
  <c r="K11" i="2" l="1"/>
  <c r="V11" i="2"/>
  <c r="L11" i="2" l="1"/>
  <c r="W11" i="2"/>
  <c r="M11" i="2" l="1"/>
  <c r="X11" i="2"/>
  <c r="N11" i="2" l="1"/>
  <c r="Y11" i="2"/>
  <c r="O11" i="2" l="1"/>
  <c r="Z11" i="2"/>
  <c r="P11" i="2" l="1"/>
  <c r="AA11" i="2"/>
  <c r="Q11" i="2" l="1"/>
  <c r="AB11" i="2"/>
  <c r="R11" i="2" l="1"/>
  <c r="AC11" i="2"/>
  <c r="I10" i="2" l="1"/>
  <c r="AD11" i="2"/>
  <c r="J10" i="2" l="1"/>
  <c r="U10" i="2"/>
  <c r="K10" i="2" l="1"/>
  <c r="V10" i="2"/>
  <c r="L10" i="2" l="1"/>
  <c r="W10" i="2"/>
  <c r="M10" i="2" l="1"/>
  <c r="X10" i="2"/>
  <c r="N10" i="2" l="1"/>
  <c r="Y10" i="2"/>
  <c r="O10" i="2" l="1"/>
  <c r="Z10" i="2"/>
  <c r="P10" i="2" l="1"/>
  <c r="AA10" i="2"/>
  <c r="Q10" i="2" l="1"/>
  <c r="AB10" i="2"/>
  <c r="R10" i="2" l="1"/>
  <c r="AC10" i="2"/>
  <c r="I9" i="2" l="1"/>
  <c r="AD10" i="2"/>
  <c r="J9" i="2" l="1"/>
  <c r="U9" i="2"/>
  <c r="K9" i="2" l="1"/>
  <c r="V9" i="2"/>
  <c r="L9" i="2" l="1"/>
  <c r="W9" i="2"/>
  <c r="M9" i="2" l="1"/>
  <c r="X9" i="2"/>
  <c r="N9" i="2" l="1"/>
  <c r="Y9" i="2"/>
  <c r="O9" i="2" l="1"/>
  <c r="Z9" i="2"/>
  <c r="P9" i="2" l="1"/>
  <c r="AA9" i="2"/>
  <c r="Q9" i="2" l="1"/>
  <c r="AB9" i="2"/>
  <c r="R9" i="2" l="1"/>
  <c r="AC9" i="2"/>
  <c r="I8" i="2" l="1"/>
  <c r="AD9" i="2"/>
  <c r="J8" i="2" l="1"/>
  <c r="U8" i="2"/>
  <c r="K8" i="2" l="1"/>
  <c r="V8" i="2"/>
  <c r="L8" i="2" l="1"/>
  <c r="W8" i="2"/>
  <c r="M8" i="2" l="1"/>
  <c r="X8" i="2"/>
  <c r="N8" i="2" l="1"/>
  <c r="Y8" i="2"/>
  <c r="O8" i="2" l="1"/>
  <c r="Z8" i="2"/>
  <c r="P8" i="2" l="1"/>
  <c r="AA8" i="2"/>
  <c r="Q8" i="2" l="1"/>
  <c r="AB8" i="2"/>
  <c r="R8" i="2" l="1"/>
  <c r="AC8" i="2"/>
  <c r="I7" i="2" l="1"/>
  <c r="AD8" i="2"/>
  <c r="J7" i="2" l="1"/>
  <c r="U7" i="2"/>
  <c r="K7" i="2" l="1"/>
  <c r="V7" i="2"/>
  <c r="L7" i="2" l="1"/>
  <c r="W7" i="2"/>
  <c r="M7" i="2" l="1"/>
  <c r="X7" i="2"/>
  <c r="N7" i="2" l="1"/>
  <c r="Y7" i="2"/>
  <c r="O7" i="2" l="1"/>
  <c r="Z7" i="2"/>
  <c r="P7" i="2" l="1"/>
  <c r="AA7" i="2"/>
  <c r="Q7" i="2" l="1"/>
  <c r="AB7" i="2"/>
  <c r="R7" i="2" l="1"/>
  <c r="AC7" i="2"/>
  <c r="I6" i="2" l="1"/>
  <c r="AD7" i="2"/>
  <c r="J6" i="2" l="1"/>
  <c r="U6" i="2"/>
  <c r="K6" i="2" l="1"/>
  <c r="V6" i="2"/>
  <c r="L6" i="2" l="1"/>
  <c r="W6" i="2"/>
  <c r="M6" i="2" l="1"/>
  <c r="X6" i="2"/>
  <c r="N6" i="2" l="1"/>
  <c r="Y6" i="2"/>
  <c r="O6" i="2" l="1"/>
  <c r="Z6" i="2"/>
  <c r="P6" i="2" l="1"/>
  <c r="AA6" i="2"/>
  <c r="Q6" i="2" l="1"/>
  <c r="AB6" i="2"/>
  <c r="AC6" i="2" l="1"/>
  <c r="R6" i="2"/>
  <c r="AD6" i="2" s="1"/>
</calcChain>
</file>

<file path=xl/sharedStrings.xml><?xml version="1.0" encoding="utf-8"?>
<sst xmlns="http://schemas.openxmlformats.org/spreadsheetml/2006/main" count="33" uniqueCount="17">
  <si>
    <t>https://www.rynekelektryczny.pl/produkcja-energii-elektrycznej-w-polsce/</t>
  </si>
  <si>
    <t>Producent energii</t>
  </si>
  <si>
    <t>Elektrownia cieplna na węglu kamiennym</t>
  </si>
  <si>
    <t>Elektrownia cieplna na węglu brunatnym</t>
  </si>
  <si>
    <t>Elektrownia cieplna gazowa</t>
  </si>
  <si>
    <t>Elektrownia wiatrowa</t>
  </si>
  <si>
    <t>Inne elektrownie odnawialne</t>
  </si>
  <si>
    <t>Produkcja 2024 [GWh]</t>
  </si>
  <si>
    <t>Razem</t>
  </si>
  <si>
    <t>% udział</t>
  </si>
  <si>
    <t>% udział zaokr</t>
  </si>
  <si>
    <t>% skumulowane</t>
  </si>
  <si>
    <t>Energetyka odnawialna dostarcza już ponad 25% energii 
do polskich domów</t>
  </si>
  <si>
    <r>
      <rPr>
        <u/>
        <sz val="10"/>
        <color theme="1"/>
        <rFont val="Calibri"/>
        <family val="2"/>
        <charset val="238"/>
        <scheme val="minor"/>
      </rPr>
      <t>Żródło</t>
    </r>
    <r>
      <rPr>
        <sz val="10"/>
        <color theme="1"/>
        <rFont val="Calibri"/>
        <family val="2"/>
        <charset val="238"/>
        <scheme val="minor"/>
      </rPr>
      <t>: RynekElektryczny.pl - Produkcja energii elektrycznej w Polsce narastająco od stycznia do sierpnia 2024 roku mierzona w GWh. Dane nie uwzględniają salda wymiany zagranicznej</t>
    </r>
  </si>
  <si>
    <t>skumul</t>
  </si>
  <si>
    <r>
      <rPr>
        <b/>
        <u/>
        <sz val="11"/>
        <color theme="1"/>
        <rFont val="Calibri"/>
        <family val="2"/>
        <charset val="238"/>
        <scheme val="minor"/>
      </rPr>
      <t>Źródło</t>
    </r>
    <r>
      <rPr>
        <b/>
        <sz val="11"/>
        <color theme="1"/>
        <rFont val="Calibri"/>
        <family val="2"/>
        <charset val="238"/>
        <scheme val="minor"/>
      </rPr>
      <t>:</t>
    </r>
    <r>
      <rPr>
        <sz val="11"/>
        <color theme="1"/>
        <rFont val="Calibri"/>
        <family val="2"/>
        <scheme val="minor"/>
      </rPr>
      <t xml:space="preserve"> RynekElektryczny.pl - Produkcja energii elektrycznej w Polsce narastająco od stycznia do sierpnia 2024 roku mierzona w GWh. Dane nie uwzględniają salda wymiany zagranicznej
</t>
    </r>
  </si>
  <si>
    <r>
      <t xml:space="preserve">Energetyka odnawialna dostarcza już </t>
    </r>
    <r>
      <rPr>
        <b/>
        <sz val="14"/>
        <color rgb="FFFF0000"/>
        <rFont val="Calibri"/>
        <family val="2"/>
        <charset val="238"/>
        <scheme val="minor"/>
      </rPr>
      <t>ponad 25%</t>
    </r>
    <r>
      <rPr>
        <b/>
        <sz val="14"/>
        <color theme="1"/>
        <rFont val="Calibri"/>
        <family val="2"/>
        <charset val="238"/>
        <scheme val="minor"/>
      </rPr>
      <t xml:space="preserve"> energii 
do polskich domów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</si>
</sst>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7" tint="-0.499984740745262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1"/>
      <color rgb="FFFFC000"/>
      <name val="Calibri"/>
      <family val="2"/>
      <charset val="238"/>
      <scheme val="minor"/>
    </font>
    <font>
      <b/>
      <sz val="11"/>
      <color theme="9" tint="-0.249977111117893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b/>
      <sz val="11"/>
      <color theme="4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3" fontId="0" fillId="0" borderId="0" xfId="0" applyNumberFormat="1"/>
    <xf numFmtId="3" fontId="2" fillId="0" borderId="0" xfId="0" applyNumberFormat="1" applyFont="1"/>
    <xf numFmtId="0" fontId="2" fillId="0" borderId="1" xfId="0" applyFont="1" applyBorder="1"/>
    <xf numFmtId="10" fontId="0" fillId="0" borderId="0" xfId="0" applyNumberFormat="1"/>
    <xf numFmtId="0" fontId="0" fillId="0" borderId="4" xfId="0" applyBorder="1"/>
    <xf numFmtId="164" fontId="0" fillId="0" borderId="2" xfId="0" applyNumberFormat="1" applyBorder="1"/>
    <xf numFmtId="0" fontId="2" fillId="0" borderId="5" xfId="0" applyFont="1" applyBorder="1"/>
    <xf numFmtId="0" fontId="3" fillId="0" borderId="5" xfId="0" applyFont="1" applyBorder="1"/>
    <xf numFmtId="0" fontId="4" fillId="0" borderId="4" xfId="0" applyFont="1" applyBorder="1"/>
    <xf numFmtId="0" fontId="5" fillId="0" borderId="4" xfId="0" applyFont="1" applyBorder="1"/>
    <xf numFmtId="0" fontId="6" fillId="0" borderId="3" xfId="0" applyFont="1" applyBorder="1"/>
    <xf numFmtId="0" fontId="0" fillId="2" borderId="6" xfId="0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164" fontId="0" fillId="0" borderId="7" xfId="0" applyNumberFormat="1" applyBorder="1"/>
    <xf numFmtId="0" fontId="10" fillId="0" borderId="7" xfId="0" applyFont="1" applyBorder="1"/>
    <xf numFmtId="0" fontId="11" fillId="0" borderId="7" xfId="0" applyFont="1" applyBorder="1"/>
    <xf numFmtId="0" fontId="12" fillId="0" borderId="7" xfId="0" applyFont="1" applyBorder="1"/>
    <xf numFmtId="0" fontId="13" fillId="0" borderId="7" xfId="0" applyFont="1" applyBorder="1"/>
    <xf numFmtId="0" fontId="14" fillId="0" borderId="7" xfId="0" applyFont="1" applyBorder="1"/>
    <xf numFmtId="0" fontId="5" fillId="0" borderId="7" xfId="0" applyFont="1" applyBorder="1"/>
    <xf numFmtId="0" fontId="16" fillId="0" borderId="0" xfId="1"/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0" fillId="0" borderId="0" xfId="0" applyFont="1"/>
    <xf numFmtId="3" fontId="10" fillId="0" borderId="0" xfId="0" applyNumberFormat="1" applyFont="1"/>
    <xf numFmtId="10" fontId="10" fillId="0" borderId="0" xfId="0" applyNumberFormat="1" applyFont="1"/>
  </cellXfs>
  <cellStyles count="2">
    <cellStyle name="Hiperłącze" xfId="1" builtinId="8"/>
    <cellStyle name="Normalny" xfId="0" builtinId="0"/>
  </cellStyles>
  <dxfs count="10">
    <dxf>
      <fill>
        <patternFill>
          <bgColor theme="1"/>
        </patternFill>
      </fill>
    </dxf>
    <dxf>
      <fill>
        <patternFill>
          <bgColor theme="7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1"/>
        </patternFill>
      </fill>
    </dxf>
    <dxf>
      <fill>
        <patternFill>
          <bgColor theme="5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4" tint="0.79998168889431442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136357</xdr:rowOff>
    </xdr:from>
    <xdr:to>
      <xdr:col>11</xdr:col>
      <xdr:colOff>387350</xdr:colOff>
      <xdr:row>14</xdr:row>
      <xdr:rowOff>146050</xdr:rowOff>
    </xdr:to>
    <xdr:pic>
      <xdr:nvPicPr>
        <xdr:cNvPr id="2" name="Obraz 1" descr="Produkcja energii elektrycznej w sierpniu  2024 r. według rodzaju źródeł">
          <a:extLst>
            <a:ext uri="{FF2B5EF4-FFF2-40B4-BE49-F238E27FC236}">
              <a16:creationId xmlns:a16="http://schemas.microsoft.com/office/drawing/2014/main" id="{DAF4FC54-4E81-BE0D-BAC3-2B8BACCAB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5600" y="136357"/>
          <a:ext cx="4292600" cy="2594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rynekelektryczny.pl/produkcja-energii-elektrycznej-w-pols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opLeftCell="A4" workbookViewId="0">
      <selection activeCell="B13" sqref="B13"/>
    </sheetView>
  </sheetViews>
  <sheetFormatPr defaultRowHeight="14.5" x14ac:dyDescent="0.35"/>
  <cols>
    <col min="2" max="2" width="35.6328125" bestFit="1" customWidth="1"/>
    <col min="3" max="3" width="19.54296875" bestFit="1" customWidth="1"/>
  </cols>
  <sheetData>
    <row r="1" spans="1:3" x14ac:dyDescent="0.35">
      <c r="A1" s="27" t="s">
        <v>0</v>
      </c>
    </row>
    <row r="4" spans="1:3" ht="15" thickBot="1" x14ac:dyDescent="0.4">
      <c r="B4" s="4" t="s">
        <v>1</v>
      </c>
      <c r="C4" s="4" t="s">
        <v>7</v>
      </c>
    </row>
    <row r="5" spans="1:3" x14ac:dyDescent="0.35">
      <c r="B5" t="s">
        <v>2</v>
      </c>
      <c r="C5" s="2">
        <v>44795</v>
      </c>
    </row>
    <row r="6" spans="1:3" x14ac:dyDescent="0.35">
      <c r="B6" t="s">
        <v>3</v>
      </c>
      <c r="C6" s="2">
        <v>23634</v>
      </c>
    </row>
    <row r="7" spans="1:3" x14ac:dyDescent="0.35">
      <c r="B7" t="s">
        <v>4</v>
      </c>
      <c r="C7" s="2">
        <v>10063</v>
      </c>
    </row>
    <row r="8" spans="1:3" x14ac:dyDescent="0.35">
      <c r="B8" t="s">
        <v>5</v>
      </c>
      <c r="C8" s="2">
        <v>15299</v>
      </c>
    </row>
    <row r="9" spans="1:3" x14ac:dyDescent="0.35">
      <c r="B9" t="s">
        <v>6</v>
      </c>
      <c r="C9" s="2">
        <v>13617</v>
      </c>
    </row>
    <row r="10" spans="1:3" x14ac:dyDescent="0.35">
      <c r="B10" s="1" t="s">
        <v>8</v>
      </c>
      <c r="C10" s="3">
        <f>SUM(C5:C9)</f>
        <v>107408</v>
      </c>
    </row>
  </sheetData>
  <hyperlinks>
    <hyperlink ref="A1" r:id="rId1" xr:uid="{6755383A-8781-4C59-85A8-D749EFECE5EF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DD977-7B65-4D32-8A39-B9C6C601E9B3}">
  <dimension ref="A1:AG18"/>
  <sheetViews>
    <sheetView showGridLines="0" tabSelected="1" topLeftCell="R1" zoomScale="85" zoomScaleNormal="85" workbookViewId="0">
      <selection activeCell="AJ1" sqref="AJ1:XFD1048576"/>
    </sheetView>
  </sheetViews>
  <sheetFormatPr defaultColWidth="0" defaultRowHeight="14.5" zeroHeight="1" x14ac:dyDescent="0.35"/>
  <cols>
    <col min="1" max="1" width="8.7265625" hidden="1" customWidth="1"/>
    <col min="2" max="2" width="35.6328125" hidden="1" customWidth="1"/>
    <col min="3" max="3" width="19.81640625" hidden="1" customWidth="1"/>
    <col min="4" max="17" width="8.7265625" hidden="1" customWidth="1"/>
    <col min="18" max="18" width="8.7265625" customWidth="1"/>
    <col min="19" max="29" width="2.7265625" customWidth="1"/>
    <col min="30" max="35" width="8.7265625" customWidth="1"/>
    <col min="36" max="16384" width="8.7265625" hidden="1"/>
  </cols>
  <sheetData>
    <row r="1" spans="1:33" x14ac:dyDescent="0.35">
      <c r="S1" s="28" t="s">
        <v>16</v>
      </c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</row>
    <row r="2" spans="1:33" ht="30.5" customHeight="1" x14ac:dyDescent="0.35"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</row>
    <row r="3" spans="1:33" ht="15" thickBot="1" x14ac:dyDescent="0.4">
      <c r="B3" s="4" t="s">
        <v>1</v>
      </c>
      <c r="C3" s="4" t="s">
        <v>7</v>
      </c>
      <c r="F3" t="s">
        <v>14</v>
      </c>
      <c r="AD3" s="1"/>
    </row>
    <row r="4" spans="1:33" ht="15" customHeight="1" x14ac:dyDescent="0.35">
      <c r="A4" s="15"/>
      <c r="B4" t="s">
        <v>2</v>
      </c>
      <c r="C4" s="2">
        <v>44795</v>
      </c>
      <c r="D4" s="5">
        <f>C4/$C$9</f>
        <v>0.41705459556085206</v>
      </c>
      <c r="E4">
        <f>ROUND(D4*100,0)</f>
        <v>42</v>
      </c>
      <c r="F4" s="14">
        <f>E4</f>
        <v>42</v>
      </c>
      <c r="H4" s="13">
        <f t="shared" ref="H4:H11" si="0">H5+10</f>
        <v>91</v>
      </c>
      <c r="I4" s="13">
        <f t="shared" ref="I4:I11" si="1">I5+10</f>
        <v>92</v>
      </c>
      <c r="J4" s="13">
        <f t="shared" ref="J4:J11" si="2">J5+10</f>
        <v>93</v>
      </c>
      <c r="K4" s="13">
        <f t="shared" ref="K4:K11" si="3">K5+10</f>
        <v>94</v>
      </c>
      <c r="L4" s="13">
        <f t="shared" ref="L4:L11" si="4">L5+10</f>
        <v>95</v>
      </c>
      <c r="M4" s="13">
        <f t="shared" ref="M4:M11" si="5">M5+10</f>
        <v>96</v>
      </c>
      <c r="N4" s="13">
        <f t="shared" ref="N4:N11" si="6">N5+10</f>
        <v>97</v>
      </c>
      <c r="O4" s="13">
        <f t="shared" ref="O4:O11" si="7">O5+10</f>
        <v>98</v>
      </c>
      <c r="P4" s="13">
        <f t="shared" ref="P4:P11" si="8">P5+10</f>
        <v>99</v>
      </c>
      <c r="Q4" s="13">
        <f t="shared" ref="Q4:Q11" si="9">Q5+10</f>
        <v>100</v>
      </c>
      <c r="S4" s="7">
        <f t="shared" ref="S4:S12" si="10">IF(H4&lt;=$F$4,1,IF(H4&lt;=$F$5,2,IF(H4&lt;=$F$6,3,IF(H4&lt;=$F$7,4,5))))</f>
        <v>5</v>
      </c>
      <c r="T4" s="7">
        <f t="shared" ref="T4:T12" si="11">IF(I4&lt;=$F$4,1,IF(I4&lt;=$F$5,2,IF(I4&lt;=$F$6,3,IF(I4&lt;=$F$7,4,5))))</f>
        <v>5</v>
      </c>
      <c r="U4" s="7">
        <f t="shared" ref="U4:U12" si="12">IF(J4&lt;=$F$4,1,IF(J4&lt;=$F$5,2,IF(J4&lt;=$F$6,3,IF(J4&lt;=$F$7,4,5))))</f>
        <v>5</v>
      </c>
      <c r="V4" s="7">
        <f t="shared" ref="V4:V12" si="13">IF(K4&lt;=$F$4,1,IF(K4&lt;=$F$5,2,IF(K4&lt;=$F$6,3,IF(K4&lt;=$F$7,4,5))))</f>
        <v>5</v>
      </c>
      <c r="W4" s="7">
        <f t="shared" ref="W4:W12" si="14">IF(L4&lt;=$F$4,1,IF(L4&lt;=$F$5,2,IF(L4&lt;=$F$6,3,IF(L4&lt;=$F$7,4,5))))</f>
        <v>5</v>
      </c>
      <c r="X4" s="7">
        <f t="shared" ref="X4:X12" si="15">IF(M4&lt;=$F$4,1,IF(M4&lt;=$F$5,2,IF(M4&lt;=$F$6,3,IF(M4&lt;=$F$7,4,5))))</f>
        <v>5</v>
      </c>
      <c r="Y4" s="7">
        <f t="shared" ref="Y4:Y12" si="16">IF(N4&lt;=$F$4,1,IF(N4&lt;=$F$5,2,IF(N4&lt;=$F$6,3,IF(N4&lt;=$F$7,4,5))))</f>
        <v>5</v>
      </c>
      <c r="Z4" s="7">
        <f t="shared" ref="Z4:Z12" si="17">IF(O4&lt;=$F$4,1,IF(O4&lt;=$F$5,2,IF(O4&lt;=$F$6,3,IF(O4&lt;=$F$7,4,5))))</f>
        <v>5</v>
      </c>
      <c r="AA4" s="7">
        <f t="shared" ref="AA4:AA12" si="18">IF(P4&lt;=$F$4,1,IF(P4&lt;=$F$5,2,IF(P4&lt;=$F$6,3,IF(P4&lt;=$F$7,4,5))))</f>
        <v>5</v>
      </c>
      <c r="AB4" s="7">
        <f t="shared" ref="AB4:AB12" si="19">IF(Q4&lt;=$F$4,1,IF(Q4&lt;=$F$5,2,IF(Q4&lt;=$F$6,3,IF(Q4&lt;=$F$7,4,5))))</f>
        <v>5</v>
      </c>
      <c r="AC4" s="20"/>
      <c r="AD4" s="26" t="str">
        <f>_xlfn.CONCAT(B8," ",E8,"%")</f>
        <v>Inne elektrownie odnawialne 13%</v>
      </c>
    </row>
    <row r="5" spans="1:33" ht="15" customHeight="1" x14ac:dyDescent="0.35">
      <c r="A5" s="16"/>
      <c r="B5" t="s">
        <v>3</v>
      </c>
      <c r="C5" s="2">
        <v>23634</v>
      </c>
      <c r="D5" s="5">
        <f t="shared" ref="D5:D8" si="20">C5/$C$9</f>
        <v>0.22003947564427231</v>
      </c>
      <c r="E5">
        <f>ROUND(D5*100,0)</f>
        <v>22</v>
      </c>
      <c r="F5">
        <f>F4+E5</f>
        <v>64</v>
      </c>
      <c r="H5" s="13">
        <f t="shared" si="0"/>
        <v>81</v>
      </c>
      <c r="I5" s="13">
        <f t="shared" si="1"/>
        <v>82</v>
      </c>
      <c r="J5" s="13">
        <f t="shared" si="2"/>
        <v>83</v>
      </c>
      <c r="K5" s="13">
        <f t="shared" si="3"/>
        <v>84</v>
      </c>
      <c r="L5" s="13">
        <f t="shared" si="4"/>
        <v>85</v>
      </c>
      <c r="M5" s="13">
        <f t="shared" si="5"/>
        <v>86</v>
      </c>
      <c r="N5" s="13">
        <f t="shared" si="6"/>
        <v>87</v>
      </c>
      <c r="O5" s="13">
        <f t="shared" si="7"/>
        <v>88</v>
      </c>
      <c r="P5" s="13">
        <f t="shared" si="8"/>
        <v>89</v>
      </c>
      <c r="Q5" s="13">
        <f t="shared" si="9"/>
        <v>90</v>
      </c>
      <c r="S5" s="7">
        <f t="shared" si="10"/>
        <v>4</v>
      </c>
      <c r="T5" s="7">
        <f t="shared" si="11"/>
        <v>4</v>
      </c>
      <c r="U5" s="7">
        <f t="shared" si="12"/>
        <v>4</v>
      </c>
      <c r="V5" s="7">
        <f t="shared" si="13"/>
        <v>4</v>
      </c>
      <c r="W5" s="7">
        <f t="shared" si="14"/>
        <v>4</v>
      </c>
      <c r="X5" s="7">
        <f t="shared" si="15"/>
        <v>4</v>
      </c>
      <c r="Y5" s="7">
        <f t="shared" si="16"/>
        <v>4</v>
      </c>
      <c r="Z5" s="7">
        <f t="shared" si="17"/>
        <v>5</v>
      </c>
      <c r="AA5" s="7">
        <f t="shared" si="18"/>
        <v>5</v>
      </c>
      <c r="AB5" s="7">
        <f t="shared" si="19"/>
        <v>5</v>
      </c>
      <c r="AC5" s="20"/>
      <c r="AD5" s="22"/>
    </row>
    <row r="6" spans="1:33" ht="15" customHeight="1" x14ac:dyDescent="0.35">
      <c r="A6" s="17"/>
      <c r="B6" t="s">
        <v>4</v>
      </c>
      <c r="C6" s="2">
        <v>10063</v>
      </c>
      <c r="D6" s="5">
        <f t="shared" si="20"/>
        <v>9.3689483092507075E-2</v>
      </c>
      <c r="E6">
        <f>ROUND(D6*100,0)</f>
        <v>9</v>
      </c>
      <c r="F6">
        <f>F5+E6</f>
        <v>73</v>
      </c>
      <c r="H6" s="13">
        <f t="shared" si="0"/>
        <v>71</v>
      </c>
      <c r="I6" s="13">
        <f t="shared" si="1"/>
        <v>72</v>
      </c>
      <c r="J6" s="13">
        <f t="shared" si="2"/>
        <v>73</v>
      </c>
      <c r="K6" s="13">
        <f t="shared" si="3"/>
        <v>74</v>
      </c>
      <c r="L6" s="13">
        <f t="shared" si="4"/>
        <v>75</v>
      </c>
      <c r="M6" s="13">
        <f t="shared" si="5"/>
        <v>76</v>
      </c>
      <c r="N6" s="13">
        <f t="shared" si="6"/>
        <v>77</v>
      </c>
      <c r="O6" s="13">
        <f t="shared" si="7"/>
        <v>78</v>
      </c>
      <c r="P6" s="13">
        <f t="shared" si="8"/>
        <v>79</v>
      </c>
      <c r="Q6" s="13">
        <f t="shared" si="9"/>
        <v>80</v>
      </c>
      <c r="S6" s="7">
        <f t="shared" si="10"/>
        <v>3</v>
      </c>
      <c r="T6" s="7">
        <f t="shared" si="11"/>
        <v>3</v>
      </c>
      <c r="U6" s="7">
        <f t="shared" si="12"/>
        <v>3</v>
      </c>
      <c r="V6" s="7">
        <f t="shared" si="13"/>
        <v>4</v>
      </c>
      <c r="W6" s="7">
        <f t="shared" si="14"/>
        <v>4</v>
      </c>
      <c r="X6" s="7">
        <f t="shared" si="15"/>
        <v>4</v>
      </c>
      <c r="Y6" s="7">
        <f t="shared" si="16"/>
        <v>4</v>
      </c>
      <c r="Z6" s="7">
        <f t="shared" si="17"/>
        <v>4</v>
      </c>
      <c r="AA6" s="7">
        <f t="shared" si="18"/>
        <v>4</v>
      </c>
      <c r="AB6" s="7">
        <f t="shared" si="19"/>
        <v>4</v>
      </c>
      <c r="AC6" s="20"/>
      <c r="AD6" s="25" t="str">
        <f>_xlfn.CONCAT(B7," ",E7,"%")</f>
        <v>Elektrownia wiatrowa 14%</v>
      </c>
    </row>
    <row r="7" spans="1:33" ht="15" customHeight="1" x14ac:dyDescent="0.35">
      <c r="A7" s="18"/>
      <c r="B7" s="33" t="s">
        <v>5</v>
      </c>
      <c r="C7" s="34">
        <v>15299</v>
      </c>
      <c r="D7" s="35">
        <f t="shared" si="20"/>
        <v>0.14243817965142261</v>
      </c>
      <c r="E7" s="33">
        <f>ROUND(D7*100,0)</f>
        <v>14</v>
      </c>
      <c r="F7" s="33">
        <f>F6+E7</f>
        <v>87</v>
      </c>
      <c r="H7" s="13">
        <f t="shared" si="0"/>
        <v>61</v>
      </c>
      <c r="I7" s="13">
        <f t="shared" si="1"/>
        <v>62</v>
      </c>
      <c r="J7" s="13">
        <f t="shared" si="2"/>
        <v>63</v>
      </c>
      <c r="K7" s="13">
        <f t="shared" si="3"/>
        <v>64</v>
      </c>
      <c r="L7" s="13">
        <f t="shared" si="4"/>
        <v>65</v>
      </c>
      <c r="M7" s="13">
        <f t="shared" si="5"/>
        <v>66</v>
      </c>
      <c r="N7" s="13">
        <f t="shared" si="6"/>
        <v>67</v>
      </c>
      <c r="O7" s="13">
        <f t="shared" si="7"/>
        <v>68</v>
      </c>
      <c r="P7" s="13">
        <f t="shared" si="8"/>
        <v>69</v>
      </c>
      <c r="Q7" s="13">
        <f t="shared" si="9"/>
        <v>70</v>
      </c>
      <c r="S7" s="7">
        <f t="shared" si="10"/>
        <v>2</v>
      </c>
      <c r="T7" s="7">
        <f t="shared" si="11"/>
        <v>2</v>
      </c>
      <c r="U7" s="7">
        <f t="shared" si="12"/>
        <v>2</v>
      </c>
      <c r="V7" s="7">
        <f t="shared" si="13"/>
        <v>2</v>
      </c>
      <c r="W7" s="7">
        <f t="shared" si="14"/>
        <v>3</v>
      </c>
      <c r="X7" s="7">
        <f t="shared" si="15"/>
        <v>3</v>
      </c>
      <c r="Y7" s="7">
        <f t="shared" si="16"/>
        <v>3</v>
      </c>
      <c r="Z7" s="7">
        <f t="shared" si="17"/>
        <v>3</v>
      </c>
      <c r="AA7" s="7">
        <f t="shared" si="18"/>
        <v>3</v>
      </c>
      <c r="AB7" s="7">
        <f t="shared" si="19"/>
        <v>3</v>
      </c>
      <c r="AC7" s="20"/>
      <c r="AD7" s="24" t="str">
        <f>_xlfn.CONCAT(B6," ",E6,"%")</f>
        <v>Elektrownia cieplna gazowa 9%</v>
      </c>
    </row>
    <row r="8" spans="1:33" ht="15" customHeight="1" x14ac:dyDescent="0.35">
      <c r="A8" s="19"/>
      <c r="B8" s="33" t="s">
        <v>6</v>
      </c>
      <c r="C8" s="34">
        <v>13617</v>
      </c>
      <c r="D8" s="35">
        <f t="shared" si="20"/>
        <v>0.12677826605094591</v>
      </c>
      <c r="E8" s="33">
        <f>ROUND(D8*100,0)</f>
        <v>13</v>
      </c>
      <c r="F8" s="33">
        <f>F7+E8</f>
        <v>100</v>
      </c>
      <c r="H8" s="13">
        <f t="shared" si="0"/>
        <v>51</v>
      </c>
      <c r="I8" s="13">
        <f t="shared" si="1"/>
        <v>52</v>
      </c>
      <c r="J8" s="13">
        <f t="shared" si="2"/>
        <v>53</v>
      </c>
      <c r="K8" s="13">
        <f t="shared" si="3"/>
        <v>54</v>
      </c>
      <c r="L8" s="13">
        <f t="shared" si="4"/>
        <v>55</v>
      </c>
      <c r="M8" s="13">
        <f t="shared" si="5"/>
        <v>56</v>
      </c>
      <c r="N8" s="13">
        <f t="shared" si="6"/>
        <v>57</v>
      </c>
      <c r="O8" s="13">
        <f t="shared" si="7"/>
        <v>58</v>
      </c>
      <c r="P8" s="13">
        <f t="shared" si="8"/>
        <v>59</v>
      </c>
      <c r="Q8" s="13">
        <f t="shared" si="9"/>
        <v>60</v>
      </c>
      <c r="S8" s="7">
        <f t="shared" si="10"/>
        <v>2</v>
      </c>
      <c r="T8" s="7">
        <f t="shared" si="11"/>
        <v>2</v>
      </c>
      <c r="U8" s="7">
        <f t="shared" si="12"/>
        <v>2</v>
      </c>
      <c r="V8" s="7">
        <f t="shared" si="13"/>
        <v>2</v>
      </c>
      <c r="W8" s="7">
        <f t="shared" si="14"/>
        <v>2</v>
      </c>
      <c r="X8" s="7">
        <f t="shared" si="15"/>
        <v>2</v>
      </c>
      <c r="Y8" s="7">
        <f t="shared" si="16"/>
        <v>2</v>
      </c>
      <c r="Z8" s="7">
        <f t="shared" si="17"/>
        <v>2</v>
      </c>
      <c r="AA8" s="7">
        <f t="shared" si="18"/>
        <v>2</v>
      </c>
      <c r="AB8" s="7">
        <f t="shared" si="19"/>
        <v>2</v>
      </c>
      <c r="AC8" s="20"/>
      <c r="AD8" s="21"/>
    </row>
    <row r="9" spans="1:33" ht="15" customHeight="1" x14ac:dyDescent="0.35">
      <c r="B9" s="1" t="s">
        <v>8</v>
      </c>
      <c r="C9" s="3">
        <f>SUM(C4:C8)</f>
        <v>107408</v>
      </c>
      <c r="H9" s="13">
        <f t="shared" si="0"/>
        <v>41</v>
      </c>
      <c r="I9" s="13">
        <f t="shared" si="1"/>
        <v>42</v>
      </c>
      <c r="J9" s="13">
        <f t="shared" si="2"/>
        <v>43</v>
      </c>
      <c r="K9" s="13">
        <f t="shared" si="3"/>
        <v>44</v>
      </c>
      <c r="L9" s="13">
        <f t="shared" si="4"/>
        <v>45</v>
      </c>
      <c r="M9" s="13">
        <f t="shared" si="5"/>
        <v>46</v>
      </c>
      <c r="N9" s="13">
        <f t="shared" si="6"/>
        <v>47</v>
      </c>
      <c r="O9" s="13">
        <f t="shared" si="7"/>
        <v>48</v>
      </c>
      <c r="P9" s="13">
        <f t="shared" si="8"/>
        <v>49</v>
      </c>
      <c r="Q9" s="13">
        <f t="shared" si="9"/>
        <v>50</v>
      </c>
      <c r="S9" s="7">
        <f t="shared" si="10"/>
        <v>1</v>
      </c>
      <c r="T9" s="7">
        <f t="shared" si="11"/>
        <v>1</v>
      </c>
      <c r="U9" s="7">
        <f t="shared" si="12"/>
        <v>2</v>
      </c>
      <c r="V9" s="7">
        <f t="shared" si="13"/>
        <v>2</v>
      </c>
      <c r="W9" s="7">
        <f t="shared" si="14"/>
        <v>2</v>
      </c>
      <c r="X9" s="7">
        <f t="shared" si="15"/>
        <v>2</v>
      </c>
      <c r="Y9" s="7">
        <f t="shared" si="16"/>
        <v>2</v>
      </c>
      <c r="Z9" s="7">
        <f t="shared" si="17"/>
        <v>2</v>
      </c>
      <c r="AA9" s="7">
        <f t="shared" si="18"/>
        <v>2</v>
      </c>
      <c r="AB9" s="7">
        <f t="shared" si="19"/>
        <v>2</v>
      </c>
      <c r="AC9" s="20"/>
      <c r="AD9" s="23" t="str">
        <f>_xlfn.CONCAT(B5," ",E5,"%")</f>
        <v>Elektrownia cieplna na węglu brunatnym 22%</v>
      </c>
    </row>
    <row r="10" spans="1:33" ht="15" customHeight="1" x14ac:dyDescent="0.35">
      <c r="H10" s="13">
        <f t="shared" si="0"/>
        <v>31</v>
      </c>
      <c r="I10" s="13">
        <f t="shared" si="1"/>
        <v>32</v>
      </c>
      <c r="J10" s="13">
        <f t="shared" si="2"/>
        <v>33</v>
      </c>
      <c r="K10" s="13">
        <f t="shared" si="3"/>
        <v>34</v>
      </c>
      <c r="L10" s="13">
        <f t="shared" si="4"/>
        <v>35</v>
      </c>
      <c r="M10" s="13">
        <f t="shared" si="5"/>
        <v>36</v>
      </c>
      <c r="N10" s="13">
        <f t="shared" si="6"/>
        <v>37</v>
      </c>
      <c r="O10" s="13">
        <f t="shared" si="7"/>
        <v>38</v>
      </c>
      <c r="P10" s="13">
        <f t="shared" si="8"/>
        <v>39</v>
      </c>
      <c r="Q10" s="13">
        <f t="shared" si="9"/>
        <v>40</v>
      </c>
      <c r="S10" s="7">
        <f t="shared" si="10"/>
        <v>1</v>
      </c>
      <c r="T10" s="7">
        <f t="shared" si="11"/>
        <v>1</v>
      </c>
      <c r="U10" s="7">
        <f t="shared" si="12"/>
        <v>1</v>
      </c>
      <c r="V10" s="7">
        <f t="shared" si="13"/>
        <v>1</v>
      </c>
      <c r="W10" s="7">
        <f t="shared" si="14"/>
        <v>1</v>
      </c>
      <c r="X10" s="7">
        <f t="shared" si="15"/>
        <v>1</v>
      </c>
      <c r="Y10" s="7">
        <f t="shared" si="16"/>
        <v>1</v>
      </c>
      <c r="Z10" s="7">
        <f t="shared" si="17"/>
        <v>1</v>
      </c>
      <c r="AA10" s="7">
        <f t="shared" si="18"/>
        <v>1</v>
      </c>
      <c r="AB10" s="7">
        <f t="shared" si="19"/>
        <v>1</v>
      </c>
      <c r="AC10" s="20"/>
      <c r="AD10" s="21"/>
    </row>
    <row r="11" spans="1:33" ht="15" customHeight="1" x14ac:dyDescent="0.35">
      <c r="H11" s="13">
        <f t="shared" si="0"/>
        <v>21</v>
      </c>
      <c r="I11" s="13">
        <f t="shared" si="1"/>
        <v>22</v>
      </c>
      <c r="J11" s="13">
        <f t="shared" si="2"/>
        <v>23</v>
      </c>
      <c r="K11" s="13">
        <f t="shared" si="3"/>
        <v>24</v>
      </c>
      <c r="L11" s="13">
        <f t="shared" si="4"/>
        <v>25</v>
      </c>
      <c r="M11" s="13">
        <f t="shared" si="5"/>
        <v>26</v>
      </c>
      <c r="N11" s="13">
        <f t="shared" si="6"/>
        <v>27</v>
      </c>
      <c r="O11" s="13">
        <f t="shared" si="7"/>
        <v>28</v>
      </c>
      <c r="P11" s="13">
        <f t="shared" si="8"/>
        <v>29</v>
      </c>
      <c r="Q11" s="13">
        <f t="shared" si="9"/>
        <v>30</v>
      </c>
      <c r="S11" s="7">
        <f t="shared" si="10"/>
        <v>1</v>
      </c>
      <c r="T11" s="7">
        <f t="shared" si="11"/>
        <v>1</v>
      </c>
      <c r="U11" s="7">
        <f t="shared" si="12"/>
        <v>1</v>
      </c>
      <c r="V11" s="7">
        <f t="shared" si="13"/>
        <v>1</v>
      </c>
      <c r="W11" s="7">
        <f t="shared" si="14"/>
        <v>1</v>
      </c>
      <c r="X11" s="7">
        <f t="shared" si="15"/>
        <v>1</v>
      </c>
      <c r="Y11" s="7">
        <f t="shared" si="16"/>
        <v>1</v>
      </c>
      <c r="Z11" s="7">
        <f t="shared" si="17"/>
        <v>1</v>
      </c>
      <c r="AA11" s="7">
        <f t="shared" si="18"/>
        <v>1</v>
      </c>
      <c r="AB11" s="7">
        <f t="shared" si="19"/>
        <v>1</v>
      </c>
      <c r="AC11" s="20"/>
      <c r="AD11" s="21"/>
    </row>
    <row r="12" spans="1:33" ht="15" customHeight="1" x14ac:dyDescent="0.35">
      <c r="H12" s="13">
        <f>H13+10</f>
        <v>11</v>
      </c>
      <c r="I12" s="13">
        <f t="shared" ref="I12:Q12" si="21">I13+10</f>
        <v>12</v>
      </c>
      <c r="J12" s="13">
        <f t="shared" si="21"/>
        <v>13</v>
      </c>
      <c r="K12" s="13">
        <f t="shared" si="21"/>
        <v>14</v>
      </c>
      <c r="L12" s="13">
        <f t="shared" si="21"/>
        <v>15</v>
      </c>
      <c r="M12" s="13">
        <f t="shared" si="21"/>
        <v>16</v>
      </c>
      <c r="N12" s="13">
        <f t="shared" si="21"/>
        <v>17</v>
      </c>
      <c r="O12" s="13">
        <f t="shared" si="21"/>
        <v>18</v>
      </c>
      <c r="P12" s="13">
        <f t="shared" si="21"/>
        <v>19</v>
      </c>
      <c r="Q12" s="13">
        <f t="shared" si="21"/>
        <v>20</v>
      </c>
      <c r="S12" s="7">
        <f t="shared" si="10"/>
        <v>1</v>
      </c>
      <c r="T12" s="7">
        <f t="shared" si="11"/>
        <v>1</v>
      </c>
      <c r="U12" s="7">
        <f t="shared" si="12"/>
        <v>1</v>
      </c>
      <c r="V12" s="7">
        <f t="shared" si="13"/>
        <v>1</v>
      </c>
      <c r="W12" s="7">
        <f t="shared" si="14"/>
        <v>1</v>
      </c>
      <c r="X12" s="7">
        <f t="shared" si="15"/>
        <v>1</v>
      </c>
      <c r="Y12" s="7">
        <f t="shared" si="16"/>
        <v>1</v>
      </c>
      <c r="Z12" s="7">
        <f t="shared" si="17"/>
        <v>1</v>
      </c>
      <c r="AA12" s="7">
        <f t="shared" si="18"/>
        <v>1</v>
      </c>
      <c r="AB12" s="7">
        <f t="shared" si="19"/>
        <v>1</v>
      </c>
      <c r="AC12" s="20"/>
      <c r="AD12" s="21"/>
    </row>
    <row r="13" spans="1:33" ht="15" customHeight="1" x14ac:dyDescent="0.35">
      <c r="H13" s="13">
        <v>1</v>
      </c>
      <c r="I13" s="13">
        <v>2</v>
      </c>
      <c r="J13" s="13">
        <v>3</v>
      </c>
      <c r="K13" s="13">
        <v>4</v>
      </c>
      <c r="L13" s="13">
        <v>5</v>
      </c>
      <c r="M13" s="13">
        <v>6</v>
      </c>
      <c r="N13" s="13">
        <v>7</v>
      </c>
      <c r="O13" s="13">
        <v>8</v>
      </c>
      <c r="P13" s="13">
        <v>9</v>
      </c>
      <c r="Q13" s="13">
        <v>10</v>
      </c>
      <c r="S13" s="7">
        <f>IF(H13&lt;=$F$4,1,IF(H13&lt;=$F$5,2,IF(H13&lt;=$F$6,3,IF(H13&lt;=$F$7,4,5))))</f>
        <v>1</v>
      </c>
      <c r="T13" s="7">
        <f t="shared" ref="T13:AA13" si="22">IF(I13&lt;=$F$4,1,IF(I13&lt;=$F$5,2,IF(I13&lt;=$F$6,3,IF(I13&lt;=$F$7,4,5))))</f>
        <v>1</v>
      </c>
      <c r="U13" s="7">
        <f t="shared" si="22"/>
        <v>1</v>
      </c>
      <c r="V13" s="7">
        <f t="shared" si="22"/>
        <v>1</v>
      </c>
      <c r="W13" s="7">
        <f t="shared" si="22"/>
        <v>1</v>
      </c>
      <c r="X13" s="7">
        <f t="shared" si="22"/>
        <v>1</v>
      </c>
      <c r="Y13" s="7">
        <f t="shared" si="22"/>
        <v>1</v>
      </c>
      <c r="Z13" s="7">
        <f t="shared" si="22"/>
        <v>1</v>
      </c>
      <c r="AA13" s="7">
        <f t="shared" si="22"/>
        <v>1</v>
      </c>
      <c r="AB13" s="7">
        <f>IF(Q13&lt;=$F$4,1,IF(Q13&lt;=$F$5,2,IF(Q13&lt;=$F$6,3,IF(Q13&lt;=$F$7,4,5))))</f>
        <v>1</v>
      </c>
      <c r="AC13" s="20"/>
      <c r="AD13" s="22" t="str">
        <f>_xlfn.CONCAT(B4," ",E4,"%")</f>
        <v>Elektrownia cieplna na węglu kamiennym 42%</v>
      </c>
    </row>
    <row r="14" spans="1:33" x14ac:dyDescent="0.35"/>
    <row r="15" spans="1:33" x14ac:dyDescent="0.35">
      <c r="S15" s="29" t="s">
        <v>15</v>
      </c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</row>
    <row r="16" spans="1:33" x14ac:dyDescent="0.35"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</row>
    <row r="17" spans="19:33" x14ac:dyDescent="0.35"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</row>
    <row r="18" spans="19:33" x14ac:dyDescent="0.35"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</row>
  </sheetData>
  <mergeCells count="2">
    <mergeCell ref="S1:AG2"/>
    <mergeCell ref="S15:AG18"/>
  </mergeCells>
  <conditionalFormatting sqref="S4:AD13">
    <cfRule type="cellIs" dxfId="9" priority="1" operator="equal">
      <formula>5</formula>
    </cfRule>
    <cfRule type="cellIs" dxfId="8" priority="2" operator="equal">
      <formula>4</formula>
    </cfRule>
    <cfRule type="cellIs" dxfId="7" priority="3" operator="equal">
      <formula>3</formula>
    </cfRule>
    <cfRule type="cellIs" dxfId="6" priority="4" operator="equal">
      <formula>2</formula>
    </cfRule>
    <cfRule type="cellIs" dxfId="5" priority="5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E76CB-D32C-492C-B0D5-527F3FFFA64B}">
  <dimension ref="B1:AI19"/>
  <sheetViews>
    <sheetView showGridLines="0" topLeftCell="T2" workbookViewId="0">
      <selection activeCell="AK15" sqref="AK15"/>
    </sheetView>
  </sheetViews>
  <sheetFormatPr defaultRowHeight="14.5" x14ac:dyDescent="0.35"/>
  <cols>
    <col min="1" max="1" width="0" hidden="1" customWidth="1"/>
    <col min="2" max="2" width="35.6328125" hidden="1" customWidth="1"/>
    <col min="3" max="3" width="19.81640625" hidden="1" customWidth="1"/>
    <col min="4" max="4" width="0" hidden="1" customWidth="1"/>
    <col min="5" max="5" width="12.6328125" hidden="1" customWidth="1"/>
    <col min="6" max="8" width="0" hidden="1" customWidth="1"/>
    <col min="9" max="19" width="2.6328125" hidden="1" customWidth="1"/>
    <col min="21" max="30" width="2.6328125" customWidth="1"/>
  </cols>
  <sheetData>
    <row r="1" spans="2:35" hidden="1" x14ac:dyDescent="0.35"/>
    <row r="2" spans="2:35" ht="15" customHeight="1" thickBot="1" x14ac:dyDescent="0.4">
      <c r="B2" s="4" t="s">
        <v>1</v>
      </c>
      <c r="C2" s="4" t="s">
        <v>7</v>
      </c>
      <c r="D2" t="s">
        <v>9</v>
      </c>
      <c r="E2" t="s">
        <v>10</v>
      </c>
      <c r="F2" t="s">
        <v>11</v>
      </c>
      <c r="U2" s="28" t="s">
        <v>12</v>
      </c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</row>
    <row r="3" spans="2:35" ht="14.5" customHeight="1" x14ac:dyDescent="0.35">
      <c r="B3" t="s">
        <v>2</v>
      </c>
      <c r="C3" s="2">
        <v>44795</v>
      </c>
      <c r="D3" s="5">
        <f>C3/$C$8</f>
        <v>0.41705459556085206</v>
      </c>
      <c r="E3" s="2">
        <f>ROUND(D3*100,0)</f>
        <v>42</v>
      </c>
      <c r="F3" s="2">
        <f>E3</f>
        <v>42</v>
      </c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</row>
    <row r="4" spans="2:35" ht="14.5" customHeight="1" x14ac:dyDescent="0.35">
      <c r="B4" t="s">
        <v>3</v>
      </c>
      <c r="C4" s="2">
        <v>23634</v>
      </c>
      <c r="D4" s="5">
        <f>C4/$C$8</f>
        <v>0.22003947564427231</v>
      </c>
      <c r="E4" s="2">
        <f>ROUND(D4*100,0)</f>
        <v>22</v>
      </c>
      <c r="F4" s="2">
        <f>E4+F3</f>
        <v>64</v>
      </c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2:35" x14ac:dyDescent="0.35">
      <c r="B5" t="s">
        <v>5</v>
      </c>
      <c r="C5" s="2">
        <v>15299</v>
      </c>
      <c r="D5" s="5">
        <f>C5/$C$8</f>
        <v>0.14243817965142261</v>
      </c>
      <c r="E5" s="2">
        <f>ROUND(D5*100,0)</f>
        <v>14</v>
      </c>
      <c r="F5" s="2">
        <f>E5+F4</f>
        <v>78</v>
      </c>
    </row>
    <row r="6" spans="2:35" x14ac:dyDescent="0.35">
      <c r="B6" t="s">
        <v>6</v>
      </c>
      <c r="C6" s="2">
        <v>13617</v>
      </c>
      <c r="D6" s="5">
        <f>C6/$C$8</f>
        <v>0.12677826605094591</v>
      </c>
      <c r="E6" s="2">
        <f>ROUND(D6*100,0)</f>
        <v>13</v>
      </c>
      <c r="F6" s="2">
        <f t="shared" ref="F6:F7" si="0">E6+F5</f>
        <v>91</v>
      </c>
      <c r="I6">
        <f t="shared" ref="I6:I13" si="1">R7+1</f>
        <v>91</v>
      </c>
      <c r="J6">
        <f t="shared" ref="J6:R13" si="2">I6+1</f>
        <v>92</v>
      </c>
      <c r="K6">
        <f t="shared" si="2"/>
        <v>93</v>
      </c>
      <c r="L6">
        <f t="shared" si="2"/>
        <v>94</v>
      </c>
      <c r="M6">
        <f t="shared" si="2"/>
        <v>95</v>
      </c>
      <c r="N6">
        <f t="shared" si="2"/>
        <v>96</v>
      </c>
      <c r="O6">
        <f t="shared" si="2"/>
        <v>97</v>
      </c>
      <c r="P6">
        <f t="shared" si="2"/>
        <v>98</v>
      </c>
      <c r="Q6">
        <f t="shared" si="2"/>
        <v>99</v>
      </c>
      <c r="R6">
        <f t="shared" si="2"/>
        <v>100</v>
      </c>
      <c r="U6" s="7">
        <f t="shared" ref="U6:U15" si="3">IF(I6&lt;=$F$3,1,IF(I6&lt;=$F$4,2,IF(I6&lt;=$F$5,3,IF(I6&lt;=$F$6,4,5))))</f>
        <v>4</v>
      </c>
      <c r="V6" s="7">
        <f t="shared" ref="V6:V15" si="4">IF(J6&lt;=$F$3,1,IF(J6&lt;=$F$4,2,IF(J6&lt;=$F$5,3,IF(J6&lt;=$F$6,4,5))))</f>
        <v>5</v>
      </c>
      <c r="W6" s="7">
        <f t="shared" ref="W6:W15" si="5">IF(K6&lt;=$F$3,1,IF(K6&lt;=$F$4,2,IF(K6&lt;=$F$5,3,IF(K6&lt;=$F$6,4,5))))</f>
        <v>5</v>
      </c>
      <c r="X6" s="7">
        <f t="shared" ref="X6:X15" si="6">IF(L6&lt;=$F$3,1,IF(L6&lt;=$F$4,2,IF(L6&lt;=$F$5,3,IF(L6&lt;=$F$6,4,5))))</f>
        <v>5</v>
      </c>
      <c r="Y6" s="7">
        <f t="shared" ref="Y6:Y15" si="7">IF(M6&lt;=$F$3,1,IF(M6&lt;=$F$4,2,IF(M6&lt;=$F$5,3,IF(M6&lt;=$F$6,4,5))))</f>
        <v>5</v>
      </c>
      <c r="Z6" s="7">
        <f t="shared" ref="Z6:Z15" si="8">IF(N6&lt;=$F$3,1,IF(N6&lt;=$F$4,2,IF(N6&lt;=$F$5,3,IF(N6&lt;=$F$6,4,5))))</f>
        <v>5</v>
      </c>
      <c r="AA6" s="7">
        <f t="shared" ref="AA6:AA15" si="9">IF(O6&lt;=$F$3,1,IF(O6&lt;=$F$4,2,IF(O6&lt;=$F$5,3,IF(O6&lt;=$F$6,4,5))))</f>
        <v>5</v>
      </c>
      <c r="AB6" s="7">
        <f t="shared" ref="AB6:AB15" si="10">IF(P6&lt;=$F$3,1,IF(P6&lt;=$F$4,2,IF(P6&lt;=$F$5,3,IF(P6&lt;=$F$6,4,5))))</f>
        <v>5</v>
      </c>
      <c r="AC6" s="7">
        <f t="shared" ref="AC6:AC15" si="11">IF(Q6&lt;=$F$3,1,IF(Q6&lt;=$F$4,2,IF(Q6&lt;=$F$5,3,IF(Q6&lt;=$F$6,4,5))))</f>
        <v>5</v>
      </c>
      <c r="AD6" s="7">
        <f t="shared" ref="AD6:AD15" si="12">IF(R6&lt;=$F$3,1,IF(R6&lt;=$F$4,2,IF(R6&lt;=$F$5,3,IF(R6&lt;=$F$6,4,5))))</f>
        <v>5</v>
      </c>
      <c r="AE6" s="12" t="str">
        <f>B7&amp;" "&amp;E7&amp;"%"</f>
        <v>Elektrownia cieplna gazowa 9%</v>
      </c>
    </row>
    <row r="7" spans="2:35" x14ac:dyDescent="0.35">
      <c r="B7" t="s">
        <v>4</v>
      </c>
      <c r="C7" s="2">
        <v>10063</v>
      </c>
      <c r="D7" s="5">
        <f>C7/$C$8</f>
        <v>9.3689483092507075E-2</v>
      </c>
      <c r="E7" s="2">
        <f>ROUND(D7*100,0)</f>
        <v>9</v>
      </c>
      <c r="F7" s="2">
        <f t="shared" si="0"/>
        <v>100</v>
      </c>
      <c r="I7">
        <f t="shared" si="1"/>
        <v>81</v>
      </c>
      <c r="J7">
        <f t="shared" ref="J7:R7" si="13">I7+1</f>
        <v>82</v>
      </c>
      <c r="K7">
        <f t="shared" si="13"/>
        <v>83</v>
      </c>
      <c r="L7">
        <f t="shared" si="13"/>
        <v>84</v>
      </c>
      <c r="M7">
        <f t="shared" si="13"/>
        <v>85</v>
      </c>
      <c r="N7">
        <f t="shared" si="13"/>
        <v>86</v>
      </c>
      <c r="O7">
        <f t="shared" si="13"/>
        <v>87</v>
      </c>
      <c r="P7">
        <f t="shared" si="13"/>
        <v>88</v>
      </c>
      <c r="Q7">
        <f t="shared" si="13"/>
        <v>89</v>
      </c>
      <c r="R7">
        <f t="shared" si="13"/>
        <v>90</v>
      </c>
      <c r="U7" s="7">
        <f t="shared" si="3"/>
        <v>4</v>
      </c>
      <c r="V7" s="7">
        <f t="shared" si="4"/>
        <v>4</v>
      </c>
      <c r="W7" s="7">
        <f t="shared" si="5"/>
        <v>4</v>
      </c>
      <c r="X7" s="7">
        <f t="shared" si="6"/>
        <v>4</v>
      </c>
      <c r="Y7" s="7">
        <f t="shared" si="7"/>
        <v>4</v>
      </c>
      <c r="Z7" s="7">
        <f t="shared" si="8"/>
        <v>4</v>
      </c>
      <c r="AA7" s="7">
        <f t="shared" si="9"/>
        <v>4</v>
      </c>
      <c r="AB7" s="7">
        <f t="shared" si="10"/>
        <v>4</v>
      </c>
      <c r="AC7" s="7">
        <f t="shared" si="11"/>
        <v>4</v>
      </c>
      <c r="AD7" s="7">
        <f t="shared" si="12"/>
        <v>4</v>
      </c>
      <c r="AE7" s="11" t="str">
        <f>B6&amp;" "&amp;E6&amp;"%"</f>
        <v>Inne elektrownie odnawialne 13%</v>
      </c>
    </row>
    <row r="8" spans="2:35" x14ac:dyDescent="0.35">
      <c r="B8" s="1" t="s">
        <v>8</v>
      </c>
      <c r="C8" s="3">
        <f>SUM(C3:C7)</f>
        <v>107408</v>
      </c>
      <c r="I8">
        <f t="shared" si="1"/>
        <v>71</v>
      </c>
      <c r="J8">
        <f t="shared" ref="J8:R8" si="14">I8+1</f>
        <v>72</v>
      </c>
      <c r="K8">
        <f t="shared" si="14"/>
        <v>73</v>
      </c>
      <c r="L8">
        <f t="shared" si="14"/>
        <v>74</v>
      </c>
      <c r="M8">
        <f t="shared" si="14"/>
        <v>75</v>
      </c>
      <c r="N8">
        <f t="shared" si="14"/>
        <v>76</v>
      </c>
      <c r="O8">
        <f t="shared" si="14"/>
        <v>77</v>
      </c>
      <c r="P8">
        <f t="shared" si="14"/>
        <v>78</v>
      </c>
      <c r="Q8">
        <f t="shared" si="14"/>
        <v>79</v>
      </c>
      <c r="R8">
        <f t="shared" si="14"/>
        <v>80</v>
      </c>
      <c r="U8" s="7">
        <f t="shared" si="3"/>
        <v>3</v>
      </c>
      <c r="V8" s="7">
        <f t="shared" si="4"/>
        <v>3</v>
      </c>
      <c r="W8" s="7">
        <f t="shared" si="5"/>
        <v>3</v>
      </c>
      <c r="X8" s="7">
        <f t="shared" si="6"/>
        <v>3</v>
      </c>
      <c r="Y8" s="7">
        <f t="shared" si="7"/>
        <v>3</v>
      </c>
      <c r="Z8" s="7">
        <f t="shared" si="8"/>
        <v>3</v>
      </c>
      <c r="AA8" s="7">
        <f t="shared" si="9"/>
        <v>3</v>
      </c>
      <c r="AB8" s="7">
        <f t="shared" si="10"/>
        <v>3</v>
      </c>
      <c r="AC8" s="7">
        <f t="shared" si="11"/>
        <v>4</v>
      </c>
      <c r="AD8" s="7">
        <f t="shared" si="12"/>
        <v>4</v>
      </c>
      <c r="AE8" s="6"/>
    </row>
    <row r="9" spans="2:35" x14ac:dyDescent="0.35">
      <c r="I9">
        <f t="shared" si="1"/>
        <v>61</v>
      </c>
      <c r="J9">
        <f t="shared" ref="J9:R9" si="15">I9+1</f>
        <v>62</v>
      </c>
      <c r="K9">
        <f t="shared" si="15"/>
        <v>63</v>
      </c>
      <c r="L9">
        <f t="shared" si="15"/>
        <v>64</v>
      </c>
      <c r="M9">
        <f t="shared" si="15"/>
        <v>65</v>
      </c>
      <c r="N9">
        <f t="shared" si="15"/>
        <v>66</v>
      </c>
      <c r="O9">
        <f t="shared" si="15"/>
        <v>67</v>
      </c>
      <c r="P9">
        <f t="shared" si="15"/>
        <v>68</v>
      </c>
      <c r="Q9">
        <f t="shared" si="15"/>
        <v>69</v>
      </c>
      <c r="R9">
        <f t="shared" si="15"/>
        <v>70</v>
      </c>
      <c r="U9" s="7">
        <f t="shared" si="3"/>
        <v>2</v>
      </c>
      <c r="V9" s="7">
        <f t="shared" si="4"/>
        <v>2</v>
      </c>
      <c r="W9" s="7">
        <f t="shared" si="5"/>
        <v>2</v>
      </c>
      <c r="X9" s="7">
        <f t="shared" si="6"/>
        <v>2</v>
      </c>
      <c r="Y9" s="7">
        <f t="shared" si="7"/>
        <v>3</v>
      </c>
      <c r="Z9" s="7">
        <f t="shared" si="8"/>
        <v>3</v>
      </c>
      <c r="AA9" s="7">
        <f t="shared" si="9"/>
        <v>3</v>
      </c>
      <c r="AB9" s="7">
        <f t="shared" si="10"/>
        <v>3</v>
      </c>
      <c r="AC9" s="7">
        <f t="shared" si="11"/>
        <v>3</v>
      </c>
      <c r="AD9" s="7">
        <f t="shared" si="12"/>
        <v>3</v>
      </c>
      <c r="AE9" s="10" t="str">
        <f>B5&amp;" "&amp;E5&amp;"%"</f>
        <v>Elektrownia wiatrowa 14%</v>
      </c>
    </row>
    <row r="10" spans="2:35" x14ac:dyDescent="0.35">
      <c r="I10">
        <f t="shared" si="1"/>
        <v>51</v>
      </c>
      <c r="J10">
        <f t="shared" ref="J10:R10" si="16">I10+1</f>
        <v>52</v>
      </c>
      <c r="K10">
        <f t="shared" si="16"/>
        <v>53</v>
      </c>
      <c r="L10">
        <f t="shared" si="16"/>
        <v>54</v>
      </c>
      <c r="M10">
        <f t="shared" si="16"/>
        <v>55</v>
      </c>
      <c r="N10">
        <f t="shared" si="16"/>
        <v>56</v>
      </c>
      <c r="O10">
        <f t="shared" si="16"/>
        <v>57</v>
      </c>
      <c r="P10">
        <f t="shared" si="16"/>
        <v>58</v>
      </c>
      <c r="Q10">
        <f t="shared" si="16"/>
        <v>59</v>
      </c>
      <c r="R10">
        <f t="shared" si="16"/>
        <v>60</v>
      </c>
      <c r="U10" s="7">
        <f t="shared" si="3"/>
        <v>2</v>
      </c>
      <c r="V10" s="7">
        <f t="shared" si="4"/>
        <v>2</v>
      </c>
      <c r="W10" s="7">
        <f t="shared" si="5"/>
        <v>2</v>
      </c>
      <c r="X10" s="7">
        <f t="shared" si="6"/>
        <v>2</v>
      </c>
      <c r="Y10" s="7">
        <f t="shared" si="7"/>
        <v>2</v>
      </c>
      <c r="Z10" s="7">
        <f t="shared" si="8"/>
        <v>2</v>
      </c>
      <c r="AA10" s="7">
        <f t="shared" si="9"/>
        <v>2</v>
      </c>
      <c r="AB10" s="7">
        <f t="shared" si="10"/>
        <v>2</v>
      </c>
      <c r="AC10" s="7">
        <f t="shared" si="11"/>
        <v>2</v>
      </c>
      <c r="AD10" s="7">
        <f t="shared" si="12"/>
        <v>2</v>
      </c>
      <c r="AE10" s="6"/>
    </row>
    <row r="11" spans="2:35" x14ac:dyDescent="0.35">
      <c r="I11">
        <f t="shared" si="1"/>
        <v>41</v>
      </c>
      <c r="J11">
        <f t="shared" ref="J11:R11" si="17">I11+1</f>
        <v>42</v>
      </c>
      <c r="K11">
        <f t="shared" si="17"/>
        <v>43</v>
      </c>
      <c r="L11">
        <f t="shared" si="17"/>
        <v>44</v>
      </c>
      <c r="M11">
        <f t="shared" si="17"/>
        <v>45</v>
      </c>
      <c r="N11">
        <f t="shared" si="17"/>
        <v>46</v>
      </c>
      <c r="O11">
        <f t="shared" si="17"/>
        <v>47</v>
      </c>
      <c r="P11">
        <f t="shared" si="17"/>
        <v>48</v>
      </c>
      <c r="Q11">
        <f t="shared" si="17"/>
        <v>49</v>
      </c>
      <c r="R11">
        <f t="shared" si="17"/>
        <v>50</v>
      </c>
      <c r="U11" s="7">
        <f t="shared" si="3"/>
        <v>1</v>
      </c>
      <c r="V11" s="7">
        <f t="shared" si="4"/>
        <v>1</v>
      </c>
      <c r="W11" s="7">
        <f t="shared" si="5"/>
        <v>2</v>
      </c>
      <c r="X11" s="7">
        <f t="shared" si="6"/>
        <v>2</v>
      </c>
      <c r="Y11" s="7">
        <f t="shared" si="7"/>
        <v>2</v>
      </c>
      <c r="Z11" s="7">
        <f t="shared" si="8"/>
        <v>2</v>
      </c>
      <c r="AA11" s="7">
        <f t="shared" si="9"/>
        <v>2</v>
      </c>
      <c r="AB11" s="7">
        <f t="shared" si="10"/>
        <v>2</v>
      </c>
      <c r="AC11" s="7">
        <f t="shared" si="11"/>
        <v>2</v>
      </c>
      <c r="AD11" s="7">
        <f t="shared" si="12"/>
        <v>2</v>
      </c>
      <c r="AE11" s="9" t="str">
        <f>B4&amp;" "&amp;E4&amp;"%"</f>
        <v>Elektrownia cieplna na węglu brunatnym 22%</v>
      </c>
    </row>
    <row r="12" spans="2:35" x14ac:dyDescent="0.35">
      <c r="I12">
        <f t="shared" si="1"/>
        <v>31</v>
      </c>
      <c r="J12">
        <f t="shared" ref="J12:R12" si="18">I12+1</f>
        <v>32</v>
      </c>
      <c r="K12">
        <f t="shared" si="18"/>
        <v>33</v>
      </c>
      <c r="L12">
        <f t="shared" si="18"/>
        <v>34</v>
      </c>
      <c r="M12">
        <f t="shared" si="18"/>
        <v>35</v>
      </c>
      <c r="N12">
        <f t="shared" si="18"/>
        <v>36</v>
      </c>
      <c r="O12">
        <f t="shared" si="18"/>
        <v>37</v>
      </c>
      <c r="P12">
        <f t="shared" si="18"/>
        <v>38</v>
      </c>
      <c r="Q12">
        <f t="shared" si="18"/>
        <v>39</v>
      </c>
      <c r="R12">
        <f t="shared" si="18"/>
        <v>40</v>
      </c>
      <c r="U12" s="7">
        <f t="shared" si="3"/>
        <v>1</v>
      </c>
      <c r="V12" s="7">
        <f t="shared" si="4"/>
        <v>1</v>
      </c>
      <c r="W12" s="7">
        <f t="shared" si="5"/>
        <v>1</v>
      </c>
      <c r="X12" s="7">
        <f t="shared" si="6"/>
        <v>1</v>
      </c>
      <c r="Y12" s="7">
        <f t="shared" si="7"/>
        <v>1</v>
      </c>
      <c r="Z12" s="7">
        <f t="shared" si="8"/>
        <v>1</v>
      </c>
      <c r="AA12" s="7">
        <f t="shared" si="9"/>
        <v>1</v>
      </c>
      <c r="AB12" s="7">
        <f t="shared" si="10"/>
        <v>1</v>
      </c>
      <c r="AC12" s="7">
        <f t="shared" si="11"/>
        <v>1</v>
      </c>
      <c r="AD12" s="7">
        <f t="shared" si="12"/>
        <v>1</v>
      </c>
      <c r="AE12" s="6"/>
    </row>
    <row r="13" spans="2:35" x14ac:dyDescent="0.35">
      <c r="I13">
        <f t="shared" si="1"/>
        <v>21</v>
      </c>
      <c r="J13">
        <f t="shared" si="2"/>
        <v>22</v>
      </c>
      <c r="K13">
        <f t="shared" si="2"/>
        <v>23</v>
      </c>
      <c r="L13">
        <f t="shared" si="2"/>
        <v>24</v>
      </c>
      <c r="M13">
        <f t="shared" si="2"/>
        <v>25</v>
      </c>
      <c r="N13">
        <f t="shared" si="2"/>
        <v>26</v>
      </c>
      <c r="O13">
        <f t="shared" si="2"/>
        <v>27</v>
      </c>
      <c r="P13">
        <f t="shared" si="2"/>
        <v>28</v>
      </c>
      <c r="Q13">
        <f t="shared" si="2"/>
        <v>29</v>
      </c>
      <c r="R13">
        <f t="shared" si="2"/>
        <v>30</v>
      </c>
      <c r="U13" s="7">
        <f t="shared" si="3"/>
        <v>1</v>
      </c>
      <c r="V13" s="7">
        <f t="shared" si="4"/>
        <v>1</v>
      </c>
      <c r="W13" s="7">
        <f t="shared" si="5"/>
        <v>1</v>
      </c>
      <c r="X13" s="7">
        <f t="shared" si="6"/>
        <v>1</v>
      </c>
      <c r="Y13" s="7">
        <f t="shared" si="7"/>
        <v>1</v>
      </c>
      <c r="Z13" s="7">
        <f t="shared" si="8"/>
        <v>1</v>
      </c>
      <c r="AA13" s="7">
        <f t="shared" si="9"/>
        <v>1</v>
      </c>
      <c r="AB13" s="7">
        <f t="shared" si="10"/>
        <v>1</v>
      </c>
      <c r="AC13" s="7">
        <f t="shared" si="11"/>
        <v>1</v>
      </c>
      <c r="AD13" s="7">
        <f t="shared" si="12"/>
        <v>1</v>
      </c>
      <c r="AE13" s="6"/>
    </row>
    <row r="14" spans="2:35" x14ac:dyDescent="0.35">
      <c r="I14">
        <f>R15+1</f>
        <v>11</v>
      </c>
      <c r="J14">
        <f>I14+1</f>
        <v>12</v>
      </c>
      <c r="K14">
        <f t="shared" ref="K14:R14" si="19">J14+1</f>
        <v>13</v>
      </c>
      <c r="L14">
        <f t="shared" si="19"/>
        <v>14</v>
      </c>
      <c r="M14">
        <f t="shared" si="19"/>
        <v>15</v>
      </c>
      <c r="N14">
        <f t="shared" si="19"/>
        <v>16</v>
      </c>
      <c r="O14">
        <f t="shared" si="19"/>
        <v>17</v>
      </c>
      <c r="P14">
        <f t="shared" si="19"/>
        <v>18</v>
      </c>
      <c r="Q14">
        <f t="shared" si="19"/>
        <v>19</v>
      </c>
      <c r="R14">
        <f t="shared" si="19"/>
        <v>20</v>
      </c>
      <c r="U14" s="7">
        <f t="shared" si="3"/>
        <v>1</v>
      </c>
      <c r="V14" s="7">
        <f t="shared" si="4"/>
        <v>1</v>
      </c>
      <c r="W14" s="7">
        <f t="shared" si="5"/>
        <v>1</v>
      </c>
      <c r="X14" s="7">
        <f t="shared" si="6"/>
        <v>1</v>
      </c>
      <c r="Y14" s="7">
        <f t="shared" si="7"/>
        <v>1</v>
      </c>
      <c r="Z14" s="7">
        <f t="shared" si="8"/>
        <v>1</v>
      </c>
      <c r="AA14" s="7">
        <f t="shared" si="9"/>
        <v>1</v>
      </c>
      <c r="AB14" s="7">
        <f t="shared" si="10"/>
        <v>1</v>
      </c>
      <c r="AC14" s="7">
        <f t="shared" si="11"/>
        <v>1</v>
      </c>
      <c r="AD14" s="7">
        <f t="shared" si="12"/>
        <v>1</v>
      </c>
      <c r="AE14" s="6"/>
    </row>
    <row r="15" spans="2:35" x14ac:dyDescent="0.35">
      <c r="I15">
        <v>1</v>
      </c>
      <c r="J15">
        <f>I15+1</f>
        <v>2</v>
      </c>
      <c r="K15">
        <f t="shared" ref="K15:R15" si="20">J15+1</f>
        <v>3</v>
      </c>
      <c r="L15">
        <f t="shared" si="20"/>
        <v>4</v>
      </c>
      <c r="M15">
        <f t="shared" si="20"/>
        <v>5</v>
      </c>
      <c r="N15">
        <f t="shared" si="20"/>
        <v>6</v>
      </c>
      <c r="O15">
        <f t="shared" si="20"/>
        <v>7</v>
      </c>
      <c r="P15">
        <f t="shared" si="20"/>
        <v>8</v>
      </c>
      <c r="Q15">
        <f t="shared" si="20"/>
        <v>9</v>
      </c>
      <c r="R15">
        <f t="shared" si="20"/>
        <v>10</v>
      </c>
      <c r="U15" s="7">
        <f t="shared" si="3"/>
        <v>1</v>
      </c>
      <c r="V15" s="7">
        <f t="shared" si="4"/>
        <v>1</v>
      </c>
      <c r="W15" s="7">
        <f t="shared" si="5"/>
        <v>1</v>
      </c>
      <c r="X15" s="7">
        <f t="shared" si="6"/>
        <v>1</v>
      </c>
      <c r="Y15" s="7">
        <f t="shared" si="7"/>
        <v>1</v>
      </c>
      <c r="Z15" s="7">
        <f t="shared" si="8"/>
        <v>1</v>
      </c>
      <c r="AA15" s="7">
        <f t="shared" si="9"/>
        <v>1</v>
      </c>
      <c r="AB15" s="7">
        <f t="shared" si="10"/>
        <v>1</v>
      </c>
      <c r="AC15" s="7">
        <f t="shared" si="11"/>
        <v>1</v>
      </c>
      <c r="AD15" s="7">
        <f t="shared" si="12"/>
        <v>1</v>
      </c>
      <c r="AE15" s="8" t="str">
        <f>B3&amp;" "&amp;E3&amp;"%"</f>
        <v>Elektrownia cieplna na węglu kamiennym 42%</v>
      </c>
    </row>
    <row r="17" spans="21:35" x14ac:dyDescent="0.35">
      <c r="U17" s="31" t="s">
        <v>13</v>
      </c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</row>
    <row r="18" spans="21:35" x14ac:dyDescent="0.35"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</row>
    <row r="19" spans="21:35" x14ac:dyDescent="0.35"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</row>
  </sheetData>
  <sortState xmlns:xlrd2="http://schemas.microsoft.com/office/spreadsheetml/2017/richdata2" ref="B3:C7">
    <sortCondition descending="1" ref="C3:C7"/>
  </sortState>
  <mergeCells count="2">
    <mergeCell ref="U2:AI4"/>
    <mergeCell ref="U17:AI19"/>
  </mergeCells>
  <conditionalFormatting sqref="U6:AD15">
    <cfRule type="cellIs" dxfId="4" priority="1" operator="equal">
      <formula>5</formula>
    </cfRule>
    <cfRule type="cellIs" dxfId="3" priority="2" operator="equal">
      <formula>4</formula>
    </cfRule>
    <cfRule type="cellIs" dxfId="2" priority="3" operator="equal">
      <formula>3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dane</vt:lpstr>
      <vt:lpstr>wykres</vt:lpstr>
      <vt:lpstr>wykres_v2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Stencel</dc:creator>
  <cp:lastModifiedBy>Krzysztof Stencel</cp:lastModifiedBy>
  <dcterms:created xsi:type="dcterms:W3CDTF">2015-06-05T18:17:20Z</dcterms:created>
  <dcterms:modified xsi:type="dcterms:W3CDTF">2024-11-08T00:39:55Z</dcterms:modified>
</cp:coreProperties>
</file>